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AAA72817-834E-43B3-B7F5-C638774D6DF5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Q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<sst xmlns="http://schemas.openxmlformats.org/spreadsheetml/2006/main" count="119" uniqueCount="109">
  <si>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</si>
  <si>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</si>
  <si>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</si>
  <si>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</si>
  <si>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</si>
  <si>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</si>
  <si>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</si>
  <si>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</si>
  <si>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</si>
  <si>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</si>
  <si>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</si>
  <si>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</si>
  <si>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</si>
  <si>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</si>
  <si>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</si>
  <si>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</si>
  <si>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</si>
  <si>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</si>
  <si>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</si>
  <si>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</si>
  <si>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</si>
  <si>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</si>
  <si>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</si>
  <si>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</si>
  <si>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</si>
  <si>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</si>
  <si>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</si>
  <si>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</si>
  <si>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</si>
  <si>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</si>
  <si>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</si>
  <si>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</si>
  <si>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</si>
  <si>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</si>
  <si>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</si>
  <si>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</si>
  <si>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</si>
  <si>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</si>
  <si>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</si>
  <si>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</si>
  <si>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</si>
  <si>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</si>
  <si>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</si>
  <si>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</si>
  <si>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</si>
  <si>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</si>
  <si>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</si>
  <si>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</si>
  <si>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</si>
  <si>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</si>
  <si>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</si>
  <si>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</si>
  <si>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</si>
  <si>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</si>
  <si>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</si>
  <si>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</si>
  <si>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</si>
  <si>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</si>
  <si>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</si>
  <si>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</si>
  <si>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</si>
  <si>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</si>
  <si>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</si>
  <si>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</si>
  <si>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</si>
  <si>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</si>
  <si>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</si>
  <si>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</si>
  <si>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</si>
  <si>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</si>
  <si>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</si>
  <si>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</si>
  <si>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</si>
  <si>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</si>
  <si>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</si>
  <si>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</si>
  <si>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</si>
  <si>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</si>
  <si>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</si>
  <si>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</si>
  <si>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</si>
  <si>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</si>
  <si>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</si>
  <si>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</si>
  <si>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</si>
  <si>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</si>
  <si>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</si>
  <si>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</si>
  <si>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</si>
  <si>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</si>
  <si>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</si>
  <si>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</si>
  <si>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</si>
  <si>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</si>
  <si>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</si>
  <si>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</si>
  <si>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</si>
  <si>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</si>
  <si>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</si>
  <si>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</si>
  <si>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</si>
  <si>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</si>
  <si>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</si>
  <si>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</si>
  <si>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</si>
  <si>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</si>
  <si>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</si>
  <si>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</si>
  <si>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2025年1月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</si>
</sst>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S45" sqref="S45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61</v>
      </c>
      <c r="P3" s="21">
        <v>1941.28</v>
      </c>
      <c r="Q3" s="35">
        <f>IFERROR(ROUND(R3/N3,0),"-")</f>
        <v>0</v>
      </c>
      <c r="R3" s="21"/>
      <c r="S3" s="21"/>
      <c r="T3" s="25"/>
      <c r="U3" s="21">
        <f>P3+SUM(R3:T3)</f>
        <v>1941.28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36">
        <f>IFERROR(ROUND(E4/C4,0),"-")</f>
        <v>82</v>
      </c>
      <c r="E4" s="8">
        <v>2551</v>
      </c>
      <c r="F4" s="36">
        <f>IFERROR(ROUND(G4/C4,0),"-")</f>
        <v>16</v>
      </c>
      <c r="G4" s="17">
        <v>510.25</v>
      </c>
      <c r="H4" s="8"/>
      <c r="I4" s="16"/>
      <c r="J4" s="8">
        <f t="shared" ref="J4:J7" si="0">E4+SUM(G4:I4)</f>
        <v>3061.25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0</v>
      </c>
      <c r="P4" s="8"/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0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43">
        <f>IFERROR(ROUND(E5/C5,0),"-")</f>
        <v>382</v>
      </c>
      <c r="E5" s="8">
        <v>7643.86</v>
      </c>
      <c r="F5" s="43">
        <f t="shared" ref="F5:F6" si="4">IFERROR(ROUND(G5/C5,0),"-")</f>
        <v>34</v>
      </c>
      <c r="G5" s="17">
        <v>679.56</v>
      </c>
      <c r="H5" s="8"/>
      <c r="I5" s="16">
        <v>250</v>
      </c>
      <c r="J5" s="8">
        <f t="shared" si="0"/>
        <v>8573.42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0</v>
      </c>
      <c r="E6" s="8"/>
      <c r="F6" s="36">
        <f t="shared" si="4"/>
        <v>0</v>
      </c>
      <c r="G6" s="17"/>
      <c r="H6" s="8"/>
      <c r="I6" s="16"/>
      <c r="J6" s="8">
        <f t="shared" si="0"/>
        <v>0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52</v>
      </c>
      <c r="P7" s="24">
        <f>SUM(P3:P6)</f>
        <v>6855.07</v>
      </c>
      <c r="Q7" s="24">
        <f>ROUND(R7/N7,0)</f>
        <v>0</v>
      </c>
      <c r="R7" s="24">
        <f>SUM(R3:R6)</f>
        <v>0</v>
      </c>
      <c r="S7" s="24">
        <f t="shared" ref="S7:U7" si="6">SUM(S3:S6)</f>
        <v>0</v>
      </c>
      <c r="T7" s="24">
        <f t="shared" si="6"/>
        <v>0</v>
      </c>
      <c r="U7" s="24">
        <f t="shared" si="6"/>
        <v>6855.07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36">
        <f>IFERROR(ROUND(E8/C8,0),"-")</f>
        <v>138</v>
      </c>
      <c r="E8" s="8">
        <v>1650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1956.77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14</v>
      </c>
      <c r="P8" s="21">
        <v>594.80999999999995</v>
      </c>
      <c r="Q8" s="35">
        <f>IFERROR(ROUND(R8/N8,0),"-")</f>
        <v>2</v>
      </c>
      <c r="R8" s="21">
        <v>100</v>
      </c>
      <c r="S8" s="21"/>
      <c r="T8" s="25"/>
      <c r="U8" s="21">
        <f>P8+SUM(R8:T8)</f>
        <v>694.81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131</v>
      </c>
      <c r="E9" s="19">
        <f>SUM(E3:E8)</f>
        <v>20189.93</v>
      </c>
      <c r="F9" s="24">
        <f t="shared" ref="F9" si="8">ROUND(G9/C9,0)</f>
        <v>16</v>
      </c>
      <c r="G9" s="19">
        <f>SUM(G3:G8)</f>
        <v>2426.58</v>
      </c>
      <c r="H9" s="24">
        <f>SUM(H3:H8)</f>
        <v>0</v>
      </c>
      <c r="I9" s="19">
        <f>SUM(I3:I8)</f>
        <v>1250</v>
      </c>
      <c r="J9" s="24">
        <f>SUM(J3:J8)</f>
        <v>23866.51</v>
      </c>
      <c r="K9" s="9"/>
      <c r="L9" s="11"/>
      <c r="M9" s="8" t="s">
        <v>30</v>
      </c>
      <c r="N9" s="8">
        <v>17</v>
      </c>
      <c r="O9" s="36">
        <f>IFERROR(ROUND(P9/N9,0),"-")</f>
        <v>0</v>
      </c>
      <c r="P9" s="8"/>
      <c r="Q9" s="36">
        <f t="shared" ref="Q9:Q11" si="9">IFERROR(ROUND(R9/N9,0),"-")</f>
        <v>0</v>
      </c>
      <c r="R9" s="17"/>
      <c r="S9" s="8"/>
      <c r="T9" s="16"/>
      <c r="U9" s="8">
        <f t="shared" ref="U9:U10" si="10">P9+SUM(R9:T9)</f>
        <v>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42</v>
      </c>
      <c r="G11" s="17">
        <v>1000</v>
      </c>
      <c r="H11" s="8"/>
      <c r="I11" s="16">
        <v>1000</v>
      </c>
      <c r="J11" s="8">
        <f t="shared" si="12"/>
        <v>3250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17</v>
      </c>
      <c r="P12" s="24">
        <f>SUM(P8:P11)</f>
        <v>1794.84</v>
      </c>
      <c r="Q12" s="24">
        <f>ROUND(R12/N12,0)</f>
        <v>1</v>
      </c>
      <c r="R12" s="24">
        <f>SUM(R8:R11)</f>
        <v>100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1894.84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43">
        <f t="shared" si="11"/>
        <v>238</v>
      </c>
      <c r="E13" s="8">
        <v>5000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6790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124</v>
      </c>
      <c r="P13" s="21">
        <v>8822.67</v>
      </c>
      <c r="Q13" s="44">
        <f>IFERROR(ROUND(R13/N13,0),"-")</f>
        <v>54</v>
      </c>
      <c r="R13" s="21">
        <v>3866.65</v>
      </c>
      <c r="S13" s="21"/>
      <c r="T13" s="25">
        <v>1000</v>
      </c>
      <c r="U13" s="21">
        <f>P13+SUM(R13:T13)</f>
        <v>13689.32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18</v>
      </c>
      <c r="G14" s="17">
        <v>202.03</v>
      </c>
      <c r="H14" s="8"/>
      <c r="I14" s="16"/>
      <c r="J14" s="8">
        <f t="shared" si="12"/>
        <v>202.03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0</v>
      </c>
      <c r="P14" s="8"/>
      <c r="Q14" s="36">
        <f t="shared" ref="Q14:Q18" si="18">IFERROR(ROUND(R14/N14,0),"-")</f>
        <v>0</v>
      </c>
      <c r="R14" s="17"/>
      <c r="S14" s="8"/>
      <c r="T14" s="16"/>
      <c r="U14" s="8">
        <f t="shared" ref="U14:U18" si="19">P14+SUM(R14:T14)</f>
        <v>0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128</v>
      </c>
      <c r="E15" s="8">
        <v>1923.17</v>
      </c>
      <c r="F15" s="43">
        <f t="shared" si="14"/>
        <v>76</v>
      </c>
      <c r="G15" s="17">
        <v>1143.8499999999999</v>
      </c>
      <c r="H15" s="8"/>
      <c r="I15" s="16">
        <v>281.69</v>
      </c>
      <c r="J15" s="8">
        <f t="shared" si="12"/>
        <v>3348.71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129</v>
      </c>
      <c r="E16" s="24">
        <f>SUM(E10:E15)</f>
        <v>16373.17</v>
      </c>
      <c r="F16" s="24">
        <f t="shared" ref="F16" si="21">ROUND(G16/C16,0)</f>
        <v>29</v>
      </c>
      <c r="G16" s="24">
        <f>SUM(G10:G15)</f>
        <v>3675.88</v>
      </c>
      <c r="H16" s="24">
        <f>SUM(H10:H15)</f>
        <v>0</v>
      </c>
      <c r="I16" s="24">
        <f t="shared" ref="I16" si="22">SUM(I10:I15)</f>
        <v>2885.61</v>
      </c>
      <c r="J16" s="24">
        <f>SUM(J10:J15)</f>
        <v>22934.659999999996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36">
        <f>IFERROR(ROUND(E17/C17,0),"-")</f>
        <v>63</v>
      </c>
      <c r="E17" s="21">
        <v>7640.71</v>
      </c>
      <c r="F17" s="35">
        <f>IFERROR(ROUND(G17/C17,0),"-")</f>
        <v>17</v>
      </c>
      <c r="G17" s="21">
        <v>2014.29</v>
      </c>
      <c r="H17" s="21"/>
      <c r="I17" s="25">
        <v>919.01</v>
      </c>
      <c r="J17" s="14">
        <f t="shared" si="12"/>
        <v>10574.01</v>
      </c>
      <c r="K17" s="9"/>
      <c r="L17" s="11"/>
      <c r="M17" s="8" t="s">
        <v>23</v>
      </c>
      <c r="N17" s="8">
        <v>36</v>
      </c>
      <c r="O17" s="43">
        <f t="shared" si="17"/>
        <v>876</v>
      </c>
      <c r="P17" s="8">
        <v>31519.11</v>
      </c>
      <c r="Q17" s="43">
        <f t="shared" si="18"/>
        <v>62</v>
      </c>
      <c r="R17" s="17">
        <v>2231.7399999999998</v>
      </c>
      <c r="S17" s="8"/>
      <c r="T17" s="16"/>
      <c r="U17" s="8">
        <f t="shared" si="19"/>
        <v>33750.85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55</v>
      </c>
      <c r="E18" s="8">
        <v>3200</v>
      </c>
      <c r="F18" s="36">
        <f>IFERROR(ROUND(G18/C18,0),"-")</f>
        <v>0</v>
      </c>
      <c r="G18" s="17"/>
      <c r="H18" s="8"/>
      <c r="I18" s="16"/>
      <c r="J18" s="8">
        <f t="shared" ref="J18:J22" si="23">E18+SUM(G18:I18)</f>
        <v>3200</v>
      </c>
      <c r="K18" s="9"/>
      <c r="L18" s="11"/>
      <c r="M18" s="29" t="s">
        <v>22</v>
      </c>
      <c r="N18" s="8">
        <v>68</v>
      </c>
      <c r="O18" s="36">
        <f t="shared" si="17"/>
        <v>93</v>
      </c>
      <c r="P18" s="8">
        <v>6354.58</v>
      </c>
      <c r="Q18" s="36">
        <f t="shared" si="18"/>
        <v>16</v>
      </c>
      <c r="R18" s="17">
        <v>1100</v>
      </c>
      <c r="S18" s="8"/>
      <c r="T18" s="16"/>
      <c r="U18" s="8">
        <f t="shared" si="19"/>
        <v>7454.58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75</v>
      </c>
      <c r="E19" s="8">
        <v>3293.39</v>
      </c>
      <c r="F19" s="36">
        <f t="shared" ref="F19:F22" si="24">IFERROR(ROUND(G19/C19,0),"-")</f>
        <v>15</v>
      </c>
      <c r="G19" s="17">
        <v>664.4</v>
      </c>
      <c r="H19" s="8"/>
      <c r="I19" s="16"/>
      <c r="J19" s="8">
        <f t="shared" si="23"/>
        <v>3957.79</v>
      </c>
      <c r="K19" s="9"/>
      <c r="L19" s="27"/>
      <c r="M19" s="28" t="s">
        <v>97</v>
      </c>
      <c r="N19" s="24">
        <f>SUM(N13:N18)</f>
        <v>220</v>
      </c>
      <c r="O19" s="24">
        <f>ROUND(P19/N19,0)</f>
        <v>219</v>
      </c>
      <c r="P19" s="24">
        <f>SUM(P13:P18)</f>
        <v>48150.94</v>
      </c>
      <c r="Q19" s="24">
        <f>ROUND(R19/N19,0)</f>
        <v>36</v>
      </c>
      <c r="R19" s="24">
        <f>SUM(R13:R18)</f>
        <v>7837.54</v>
      </c>
      <c r="S19" s="24">
        <f>SUM(S13:S18)</f>
        <v>0</v>
      </c>
      <c r="T19" s="24">
        <f>SUM(T13:T18)</f>
        <v>1000</v>
      </c>
      <c r="U19" s="24">
        <f>SUM(U13:U18)</f>
        <v>56988.479999999996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0</v>
      </c>
      <c r="E20" s="8"/>
      <c r="F20" s="36">
        <f t="shared" si="24"/>
        <v>0</v>
      </c>
      <c r="G20" s="17"/>
      <c r="H20" s="8"/>
      <c r="I20" s="16"/>
      <c r="J20" s="8">
        <f t="shared" si="23"/>
        <v>0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124</v>
      </c>
      <c r="P20" s="21">
        <v>7300</v>
      </c>
      <c r="Q20" s="35">
        <f>IFERROR(ROUND(R20/N20,0),"-")</f>
        <v>20</v>
      </c>
      <c r="R20" s="21">
        <v>1208.3399999999999</v>
      </c>
      <c r="S20" s="21"/>
      <c r="T20" s="25">
        <v>1000</v>
      </c>
      <c r="U20" s="21">
        <f>P20+SUM(R20:T20)</f>
        <v>9508.34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43">
        <f t="shared" ref="D21:D23" si="25">IFERROR(ROUND(E21/C21,0),"-")</f>
        <v>263</v>
      </c>
      <c r="E21" s="8">
        <v>7366.28</v>
      </c>
      <c r="F21" s="36">
        <f t="shared" si="24"/>
        <v>6</v>
      </c>
      <c r="G21" s="17">
        <v>165.36</v>
      </c>
      <c r="H21" s="8"/>
      <c r="I21" s="16"/>
      <c r="J21" s="8">
        <f t="shared" si="23"/>
        <v>7531.6399999999994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79</v>
      </c>
      <c r="P21" s="8">
        <v>2604.6799999999998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3367.54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22</v>
      </c>
      <c r="E22" s="8">
        <v>515.65</v>
      </c>
      <c r="F22" s="36">
        <f t="shared" si="24"/>
        <v>18</v>
      </c>
      <c r="G22" s="17">
        <v>407.82</v>
      </c>
      <c r="H22" s="8"/>
      <c r="I22" s="16"/>
      <c r="J22" s="8">
        <f t="shared" si="23"/>
        <v>923.47</v>
      </c>
      <c r="K22" s="9"/>
      <c r="L22" s="11"/>
      <c r="M22" s="8" t="s">
        <v>19</v>
      </c>
      <c r="N22" s="8">
        <v>54</v>
      </c>
      <c r="O22" s="43">
        <f t="shared" si="26"/>
        <v>240</v>
      </c>
      <c r="P22" s="8">
        <v>12958.36</v>
      </c>
      <c r="Q22" s="43">
        <f t="shared" si="27"/>
        <v>43</v>
      </c>
      <c r="R22" s="17">
        <v>2331.44</v>
      </c>
      <c r="S22" s="8"/>
      <c r="T22" s="16">
        <v>1000</v>
      </c>
      <c r="U22" s="8">
        <f t="shared" si="28"/>
        <v>16289.800000000001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56</v>
      </c>
      <c r="E23" s="8">
        <v>1721</v>
      </c>
      <c r="F23" s="36">
        <f t="shared" ref="F23" si="29">IFERROR(ROUND(G23/C23,0),"-")</f>
        <v>15</v>
      </c>
      <c r="G23" s="17">
        <v>462.22</v>
      </c>
      <c r="H23" s="8"/>
      <c r="I23" s="16"/>
      <c r="J23" s="8">
        <f t="shared" ref="J23" si="30">E23+SUM(G23:I23)</f>
        <v>2183.2200000000003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72</v>
      </c>
      <c r="E24" s="24">
        <f>SUM(E17:E23)</f>
        <v>23737.03</v>
      </c>
      <c r="F24" s="24">
        <f>ROUND(G24/C24,0)</f>
        <v>11</v>
      </c>
      <c r="G24" s="24">
        <f>SUM(G17:G23)</f>
        <v>3714.09</v>
      </c>
      <c r="H24" s="24">
        <f>SUM(H17:H23)</f>
        <v>0</v>
      </c>
      <c r="I24" s="24">
        <f>SUM(I17:I23)</f>
        <v>919.01</v>
      </c>
      <c r="J24" s="24">
        <f>SUM(J17:J23)</f>
        <v>28370.13</v>
      </c>
      <c r="K24" s="9"/>
      <c r="L24" s="11"/>
      <c r="M24" s="8" t="s">
        <v>106</v>
      </c>
      <c r="N24" s="8">
        <v>25</v>
      </c>
      <c r="O24" s="36">
        <f t="shared" si="26"/>
        <v>42</v>
      </c>
      <c r="P24" s="8">
        <v>1039.02</v>
      </c>
      <c r="Q24" s="36">
        <f t="shared" si="27"/>
        <v>0</v>
      </c>
      <c r="R24" s="17"/>
      <c r="S24" s="8"/>
      <c r="T24" s="16"/>
      <c r="U24" s="8">
        <f t="shared" si="28"/>
        <v>1039.02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35">
        <f>IFERROR(ROUND(E25/C25,0),"-")</f>
        <v>69</v>
      </c>
      <c r="E25" s="21">
        <v>4000</v>
      </c>
      <c r="F25" s="35">
        <f>IFERROR(ROUND(G25/C25,0),"-")</f>
        <v>0</v>
      </c>
      <c r="G25" s="21"/>
      <c r="H25" s="21"/>
      <c r="I25" s="25"/>
      <c r="J25" s="21">
        <f>E25+SUM(G25:I25)</f>
        <v>4000</v>
      </c>
      <c r="K25" s="9"/>
      <c r="L25" s="11"/>
      <c r="M25" s="8" t="s">
        <v>107</v>
      </c>
      <c r="N25" s="8">
        <v>23</v>
      </c>
      <c r="O25" s="36">
        <f t="shared" si="26"/>
        <v>0</v>
      </c>
      <c r="P25" s="8"/>
      <c r="Q25" s="36">
        <f t="shared" si="27"/>
        <v>0</v>
      </c>
      <c r="R25" s="17"/>
      <c r="S25" s="8"/>
      <c r="T25" s="16"/>
      <c r="U25" s="8">
        <f t="shared" si="28"/>
        <v>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43">
        <f>IFERROR(ROUND(E26/C26,0),"-")</f>
        <v>164</v>
      </c>
      <c r="E26" s="8">
        <v>13100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20600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115</v>
      </c>
      <c r="P26" s="19">
        <f>SUM(P20:P25)</f>
        <v>25902.06</v>
      </c>
      <c r="Q26" s="19">
        <f>ROUND(R26/N26,0)</f>
        <v>19</v>
      </c>
      <c r="R26" s="19">
        <f>SUM(R20:R25)</f>
        <v>4302.6399999999994</v>
      </c>
      <c r="S26" s="24">
        <f>SUM(S20:S25)</f>
        <v>0</v>
      </c>
      <c r="T26" s="19">
        <f>SUM(T20:T25)</f>
        <v>2000</v>
      </c>
      <c r="U26" s="19">
        <f>SUM(U20:U25)</f>
        <v>32204.7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13</v>
      </c>
      <c r="R27" s="21">
        <v>355.29</v>
      </c>
      <c r="S27" s="21"/>
      <c r="T27" s="25"/>
      <c r="U27" s="21">
        <f>P27+SUM(R27:T27)</f>
        <v>7355.29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43">
        <f>IFERROR(ROUND(E28/C28,0),"-")</f>
        <v>205</v>
      </c>
      <c r="E28" s="8">
        <v>6780</v>
      </c>
      <c r="F28" s="43">
        <f t="shared" ref="F28:F30" si="35">IFERROR(ROUND(G28/C28,0),"-")</f>
        <v>350</v>
      </c>
      <c r="G28" s="17">
        <v>11564.08</v>
      </c>
      <c r="H28" s="8"/>
      <c r="I28" s="16">
        <v>25000</v>
      </c>
      <c r="J28" s="8">
        <f t="shared" si="32"/>
        <v>43344.08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111</v>
      </c>
      <c r="P28" s="8">
        <v>5972.03</v>
      </c>
      <c r="Q28" s="36">
        <f t="shared" ref="Q28:Q31" si="37">IFERROR(ROUND(R28/N28,0),"-")</f>
        <v>6</v>
      </c>
      <c r="R28" s="17">
        <v>304.51</v>
      </c>
      <c r="S28" s="8"/>
      <c r="T28" s="16"/>
      <c r="U28" s="8">
        <f t="shared" ref="U28:U33" si="38">P28+SUM(R28:T28)</f>
        <v>6276.54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18</v>
      </c>
      <c r="P29" s="8">
        <v>773.47</v>
      </c>
      <c r="Q29" s="36">
        <f t="shared" si="37"/>
        <v>0</v>
      </c>
      <c r="R29" s="17">
        <v>13.07</v>
      </c>
      <c r="S29" s="8"/>
      <c r="T29" s="16"/>
      <c r="U29" s="8">
        <f t="shared" si="38"/>
        <v>786.54000000000008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1</v>
      </c>
      <c r="R30" s="17">
        <v>13.07</v>
      </c>
      <c r="S30" s="8"/>
      <c r="T30" s="16"/>
      <c r="U30" s="8">
        <f t="shared" si="38"/>
        <v>812.99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135</v>
      </c>
      <c r="E31" s="24">
        <f>SUM(E25:E30)</f>
        <v>33063.35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0</v>
      </c>
      <c r="I31" s="24">
        <f t="shared" ref="I31" si="42">SUM(I25:I30)</f>
        <v>26733.33</v>
      </c>
      <c r="J31" s="24">
        <f>SUM(J25:J30)</f>
        <v>78257.42</v>
      </c>
      <c r="K31" s="9"/>
      <c r="L31" s="15"/>
      <c r="M31" s="8" t="s">
        <v>14</v>
      </c>
      <c r="N31" s="8">
        <v>27</v>
      </c>
      <c r="O31" s="36">
        <f t="shared" si="39"/>
        <v>0</v>
      </c>
      <c r="P31" s="8"/>
      <c r="Q31" s="36">
        <f t="shared" si="37"/>
        <v>0</v>
      </c>
      <c r="R31" s="17">
        <v>13.07</v>
      </c>
      <c r="S31" s="8"/>
      <c r="T31" s="16">
        <v>1000</v>
      </c>
      <c r="U31" s="8">
        <f t="shared" si="38"/>
        <v>1013.07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0</v>
      </c>
      <c r="G32" s="21"/>
      <c r="H32" s="21"/>
      <c r="I32" s="21"/>
      <c r="J32" s="21">
        <f>E32+SUM(G32:I32)</f>
        <v>1718.13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1013.07</v>
      </c>
      <c r="S32" s="8"/>
      <c r="T32" s="16"/>
      <c r="U32" s="8">
        <f t="shared" si="38"/>
        <v>7013.07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36">
        <f t="shared" si="44"/>
        <v>28</v>
      </c>
      <c r="R33" s="17">
        <v>363.07</v>
      </c>
      <c r="S33" s="8"/>
      <c r="T33" s="16"/>
      <c r="U33" s="8">
        <f t="shared" si="38"/>
        <v>1363.07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93</v>
      </c>
      <c r="P34" s="24">
        <f>SUM(P27:P33)</f>
        <v>21545.42</v>
      </c>
      <c r="Q34" s="24">
        <f>ROUND(R34/N34,0)</f>
        <v>9</v>
      </c>
      <c r="R34" s="24">
        <f>SUM(R27:R33)</f>
        <v>2075.15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24620.57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111</v>
      </c>
      <c r="E35" s="8">
        <v>4536.51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6496.7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43">
        <f t="shared" si="45"/>
        <v>161</v>
      </c>
      <c r="E36" s="8">
        <v>8519.83</v>
      </c>
      <c r="F36" s="43">
        <f t="shared" si="43"/>
        <v>32</v>
      </c>
      <c r="G36" s="8">
        <v>1670.21</v>
      </c>
      <c r="H36" s="8"/>
      <c r="I36" s="8"/>
      <c r="J36" s="8">
        <f t="shared" si="46"/>
        <v>10190.040000000001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0</v>
      </c>
      <c r="E38" s="8"/>
      <c r="F38" s="36">
        <f t="shared" si="43"/>
        <v>3</v>
      </c>
      <c r="G38" s="8">
        <v>43.79</v>
      </c>
      <c r="H38" s="8"/>
      <c r="I38" s="8"/>
      <c r="J38" s="8">
        <f t="shared" si="46"/>
        <v>43.79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76</v>
      </c>
      <c r="E39" s="24">
        <f>SUM(E32:E38)</f>
        <v>15741.14</v>
      </c>
      <c r="F39" s="24">
        <f t="shared" ref="F39" si="52">ROUND(G39/C39,0)</f>
        <v>15</v>
      </c>
      <c r="G39" s="24">
        <f>SUM(G32:G38)</f>
        <v>3220.8599999999997</v>
      </c>
      <c r="H39" s="24">
        <f>SUM(H32:H38)</f>
        <v>0</v>
      </c>
      <c r="I39" s="24">
        <f t="shared" ref="I39" si="53">SUM(I32:I38)</f>
        <v>453.33</v>
      </c>
      <c r="J39" s="24">
        <f>SUM(J32:J38)</f>
        <v>19415.330000000002</v>
      </c>
      <c r="K39" s="9"/>
      <c r="L39" s="11"/>
      <c r="M39" s="8" t="s">
        <v>9</v>
      </c>
      <c r="N39" s="8">
        <v>27</v>
      </c>
      <c r="O39" s="36">
        <f t="shared" si="49"/>
        <v>74</v>
      </c>
      <c r="P39" s="8">
        <v>2000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2000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80</v>
      </c>
      <c r="P40" s="19">
        <f>SUM(P35:P39)</f>
        <v>15506.85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17716.849999999999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36">
        <f t="shared" ref="D41" si="56">IFERROR(ROUND(E41/C41,0),"-")</f>
        <v>134</v>
      </c>
      <c r="E41" s="8">
        <v>3739.1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4739.1000000000004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43">
        <f t="shared" ref="D42:D45" si="58">IFERROR(ROUND(E42/C42,0),"-")</f>
        <v>228</v>
      </c>
      <c r="E42" s="8">
        <v>7983.27</v>
      </c>
      <c r="F42" s="43">
        <f t="shared" si="43"/>
        <v>41</v>
      </c>
      <c r="G42" s="8">
        <v>1442.66</v>
      </c>
      <c r="H42" s="8"/>
      <c r="I42" s="8"/>
      <c r="J42" s="8">
        <f t="shared" si="57"/>
        <v>9425.93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36">
        <f t="shared" si="58"/>
        <v>0</v>
      </c>
      <c r="E43" s="8"/>
      <c r="F43" s="36">
        <f t="shared" si="43"/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36">
        <f t="shared" si="59"/>
        <v>143</v>
      </c>
      <c r="P45" s="8">
        <v>3000</v>
      </c>
      <c r="Q45" s="36">
        <f t="shared" si="60"/>
        <v>6</v>
      </c>
      <c r="R45" s="8">
        <v>130.72</v>
      </c>
      <c r="S45" s="8"/>
      <c r="T45" s="8"/>
      <c r="U45" s="8">
        <f t="shared" si="61"/>
        <v>3130.72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118</v>
      </c>
      <c r="E46" s="19">
        <f>SUM(E40:E45)</f>
        <v>18466.34</v>
      </c>
      <c r="F46" s="24">
        <f>ROUND(G46/C46,0)</f>
        <v>17</v>
      </c>
      <c r="G46" s="19">
        <f>SUM(G40:G45)</f>
        <v>2692.66</v>
      </c>
      <c r="H46" s="24">
        <f>SUM(H40:H45)</f>
        <v>0</v>
      </c>
      <c r="I46" s="24">
        <f>SUM(I40:I45)</f>
        <v>0</v>
      </c>
      <c r="J46" s="24">
        <f>SUM(J40:J45)</f>
        <v>21159</v>
      </c>
      <c r="K46" s="9"/>
      <c r="L46" s="33"/>
      <c r="M46" s="23" t="s">
        <v>101</v>
      </c>
      <c r="N46" s="24">
        <f>SUM(N41:N45)</f>
        <v>135</v>
      </c>
      <c r="O46" s="24">
        <f>ROUND(P46/N46,0)</f>
        <v>91</v>
      </c>
      <c r="P46" s="24">
        <f>SUM(P41:P45)</f>
        <v>12250</v>
      </c>
      <c r="Q46" s="24">
        <f>ROUND(R46/N46,0)</f>
        <v>20</v>
      </c>
      <c r="R46" s="24">
        <f t="shared" ref="R46:U46" si="62">SUM(R41:R45)</f>
        <v>2724.1699999999996</v>
      </c>
      <c r="S46" s="24">
        <f>SUM(S41:S45)</f>
        <v>0</v>
      </c>
      <c r="T46" s="24">
        <f t="shared" si="62"/>
        <v>1000</v>
      </c>
      <c r="U46" s="24">
        <f t="shared" si="62"/>
        <v>15974.17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35">
        <f>IFERROR(ROUND(E47/C47,0),"-")</f>
        <v>123</v>
      </c>
      <c r="E47" s="21">
        <v>6904.23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11684.23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36">
        <f t="shared" ref="D48" si="63">IFERROR(ROUND(E48/C48,0),"-")</f>
        <v>97</v>
      </c>
      <c r="E48" s="8">
        <v>2317.1999999999998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3441.42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137</v>
      </c>
      <c r="E52" s="8">
        <v>3421.12</v>
      </c>
      <c r="F52" s="36">
        <f t="shared" si="43"/>
        <v>7</v>
      </c>
      <c r="G52" s="8">
        <v>186.76</v>
      </c>
      <c r="H52" s="8"/>
      <c r="I52" s="8"/>
      <c r="J52" s="8">
        <f t="shared" si="64"/>
        <v>3607.88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36">
        <f t="shared" si="65"/>
        <v>143</v>
      </c>
      <c r="E53" s="8">
        <v>4300</v>
      </c>
      <c r="F53" s="43">
        <f t="shared" si="43"/>
        <v>33</v>
      </c>
      <c r="G53" s="8">
        <v>1000</v>
      </c>
      <c r="H53" s="8"/>
      <c r="I53" s="8"/>
      <c r="J53" s="8">
        <f t="shared" si="64"/>
        <v>5300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0</v>
      </c>
      <c r="E54" s="8"/>
      <c r="F54" s="36">
        <f t="shared" si="43"/>
        <v>0</v>
      </c>
      <c r="G54" s="8"/>
      <c r="H54" s="8"/>
      <c r="I54" s="8"/>
      <c r="J54" s="8">
        <f t="shared" si="64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114</v>
      </c>
      <c r="E55" s="24">
        <f>SUM(E47:E54)</f>
        <v>20745.38</v>
      </c>
      <c r="F55" s="24">
        <f>ROUND(G55/C55,0)</f>
        <v>27</v>
      </c>
      <c r="G55" s="24">
        <f>SUM(G47:G54)</f>
        <v>4830.9800000000005</v>
      </c>
      <c r="H55" s="24">
        <f>SUM(H47:H54)</f>
        <v>2100</v>
      </c>
      <c r="I55" s="24">
        <f>SUM(I47:I54)</f>
        <v>1000</v>
      </c>
      <c r="J55" s="24">
        <f>SUM(J47:J54)</f>
        <v>28676.36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2024-12-23T10:44:43Z</cp:lastPrinted>
  <dcterms:created xsi:type="dcterms:W3CDTF">2022-03-07T06:14:12Z</dcterms:created>
  <dcterms:modified xsi:type="dcterms:W3CDTF">2025-02-17T06:29:59Z</dcterms:modified>
</cp:coreProperties>
</file>